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amp\www\nodwebsite\"/>
    </mc:Choice>
  </mc:AlternateContent>
  <bookViews>
    <workbookView xWindow="0" yWindow="0" windowWidth="23970" windowHeight="9660"/>
  </bookViews>
  <sheets>
    <sheet name="Feuil1" sheetId="1" r:id="rId1"/>
  </sheets>
  <definedNames>
    <definedName name="base">Feuil1!$B$6</definedName>
    <definedName name="defbon">Feuil1!$E$6</definedName>
    <definedName name="kill">Feuil1!$B$5</definedName>
    <definedName name="magicbon">Feuil1!$D$6</definedName>
    <definedName name="meleebon">Feuil1!$C$6</definedName>
    <definedName name="regbon">Feuil1!$F$6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F8" i="1" l="1"/>
  <c r="E8" i="1"/>
  <c r="D8" i="1"/>
  <c r="C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E9" i="1" l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H11" i="1"/>
  <c r="J11" i="1" l="1"/>
  <c r="J12" i="1" s="1"/>
  <c r="E7" i="1"/>
  <c r="F7" i="1"/>
  <c r="K11" i="1"/>
  <c r="K12" i="1" s="1"/>
  <c r="H12" i="1"/>
  <c r="D7" i="1"/>
  <c r="G7" i="1" s="1"/>
  <c r="I11" i="1" l="1"/>
  <c r="I12" i="1" l="1"/>
  <c r="I14" i="1" s="1"/>
  <c r="I15" i="1" s="1"/>
  <c r="L11" i="1"/>
  <c r="L14" i="1" l="1"/>
  <c r="L15" i="1" s="1"/>
</calcChain>
</file>

<file path=xl/comments1.xml><?xml version="1.0" encoding="utf-8"?>
<comments xmlns="http://schemas.openxmlformats.org/spreadsheetml/2006/main">
  <authors>
    <author>gregoire jumeau</author>
  </authors>
  <commentList>
    <comment ref="B5" authorId="0" shapeId="0">
      <text>
        <r>
          <rPr>
            <sz val="9"/>
            <color indexed="81"/>
            <rFont val="Tahoma"/>
            <family val="2"/>
          </rPr>
          <t xml:space="preserve">enter average kill speed in sec
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enter xp gained on black boss (don't forget to multiply/divide by the bonus/malus on the stat skill)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enter class specific bonus/malus in melee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enter class specific bonus/malus in magic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enter class specific bonus/malus in def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enter class specific bonus/malus in regen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<sst xmlns="http://schemas.openxmlformats.org/spreadsheetml/2006/main" count="124" uniqueCount="120">
  <si>
    <t>0 to 1</t>
  </si>
  <si>
    <t>1 to 2</t>
  </si>
  <si>
    <t>2 to 3</t>
  </si>
  <si>
    <t>3 to 4</t>
  </si>
  <si>
    <t>4 to 5</t>
  </si>
  <si>
    <t>5 to 6</t>
  </si>
  <si>
    <t>6 to 7</t>
  </si>
  <si>
    <t>7 to 8</t>
  </si>
  <si>
    <t>8 to 9</t>
  </si>
  <si>
    <t>9 to 10</t>
  </si>
  <si>
    <t>10 to 11</t>
  </si>
  <si>
    <t>11 to 12</t>
  </si>
  <si>
    <t>12 to 13</t>
  </si>
  <si>
    <t>13 to 14</t>
  </si>
  <si>
    <t>14 to 15</t>
  </si>
  <si>
    <t>15 to 16</t>
  </si>
  <si>
    <t>16 to 17</t>
  </si>
  <si>
    <t>17 to 18</t>
  </si>
  <si>
    <t>18 to 19</t>
  </si>
  <si>
    <t>19 to 20</t>
  </si>
  <si>
    <t>20 to 21</t>
  </si>
  <si>
    <t>21 to 22</t>
  </si>
  <si>
    <t>22 to 23</t>
  </si>
  <si>
    <t>23 to 24</t>
  </si>
  <si>
    <t>24 to 25</t>
  </si>
  <si>
    <t>25 to 26</t>
  </si>
  <si>
    <t>26 to 27</t>
  </si>
  <si>
    <t>27 to 28</t>
  </si>
  <si>
    <t>28 to 29</t>
  </si>
  <si>
    <t>29 to 30</t>
  </si>
  <si>
    <t>30 to 31</t>
  </si>
  <si>
    <t>31 to 32</t>
  </si>
  <si>
    <t>32 to 33</t>
  </si>
  <si>
    <t>33 to 34</t>
  </si>
  <si>
    <t>34 to 35</t>
  </si>
  <si>
    <t>35 to 36</t>
  </si>
  <si>
    <t>36 to 37</t>
  </si>
  <si>
    <t>37 to 38</t>
  </si>
  <si>
    <t>38 to 39</t>
  </si>
  <si>
    <t>39 to 40</t>
  </si>
  <si>
    <t>40 to 41</t>
  </si>
  <si>
    <t>41 to 42</t>
  </si>
  <si>
    <t>42 to 43</t>
  </si>
  <si>
    <t>43 to 44</t>
  </si>
  <si>
    <t>44 to 45</t>
  </si>
  <si>
    <t>45 to 46</t>
  </si>
  <si>
    <t>46 to 47</t>
  </si>
  <si>
    <t>47 to 48</t>
  </si>
  <si>
    <t>48 to 49</t>
  </si>
  <si>
    <t>49 to 50</t>
  </si>
  <si>
    <t>50 to 51</t>
  </si>
  <si>
    <t>51 to 52</t>
  </si>
  <si>
    <t>52 to 53</t>
  </si>
  <si>
    <t>53 to 54</t>
  </si>
  <si>
    <t>54 to 55</t>
  </si>
  <si>
    <t>55 to 56</t>
  </si>
  <si>
    <t>56 to 57</t>
  </si>
  <si>
    <t>57 to 58</t>
  </si>
  <si>
    <t>58 to 59</t>
  </si>
  <si>
    <t>59 to 60</t>
  </si>
  <si>
    <t>60 to 61</t>
  </si>
  <si>
    <t>61 to 62</t>
  </si>
  <si>
    <t>62 to 63</t>
  </si>
  <si>
    <t>63 to 64</t>
  </si>
  <si>
    <t>64 to 65</t>
  </si>
  <si>
    <t>65 to 66</t>
  </si>
  <si>
    <t>66 to 67</t>
  </si>
  <si>
    <t>67 to 68</t>
  </si>
  <si>
    <t>68 to 69</t>
  </si>
  <si>
    <t>69 to 70</t>
  </si>
  <si>
    <t>70 to 71</t>
  </si>
  <si>
    <t>71 to 72</t>
  </si>
  <si>
    <t>72 to 73</t>
  </si>
  <si>
    <t>73 to 74</t>
  </si>
  <si>
    <t>74 to 75</t>
  </si>
  <si>
    <t>75 to 76</t>
  </si>
  <si>
    <t>76 to 77</t>
  </si>
  <si>
    <t>77 to 78</t>
  </si>
  <si>
    <t>78 to 79</t>
  </si>
  <si>
    <t>79 to 80</t>
  </si>
  <si>
    <t>80 to 81</t>
  </si>
  <si>
    <t>81 to 82</t>
  </si>
  <si>
    <t>82 to 83</t>
  </si>
  <si>
    <t>83 to 84</t>
  </si>
  <si>
    <t>84 to 85</t>
  </si>
  <si>
    <t>85 to 86</t>
  </si>
  <si>
    <t>86 to 87</t>
  </si>
  <si>
    <t>87 to 88</t>
  </si>
  <si>
    <t>88 to 89</t>
  </si>
  <si>
    <t>89 to 90</t>
  </si>
  <si>
    <t>90 to 91</t>
  </si>
  <si>
    <t>91 to 92</t>
  </si>
  <si>
    <t>92 to 93</t>
  </si>
  <si>
    <t>93 to 94</t>
  </si>
  <si>
    <t>94 to 95</t>
  </si>
  <si>
    <t>95 to 96</t>
  </si>
  <si>
    <t>96 to 97</t>
  </si>
  <si>
    <t>97 to 98</t>
  </si>
  <si>
    <t>98 to 99</t>
  </si>
  <si>
    <t>99 to 100</t>
  </si>
  <si>
    <t>Total</t>
  </si>
  <si>
    <t>melee</t>
  </si>
  <si>
    <t>regen</t>
  </si>
  <si>
    <t>overall</t>
  </si>
  <si>
    <t>magic</t>
  </si>
  <si>
    <t>defense</t>
  </si>
  <si>
    <t>spent time</t>
  </si>
  <si>
    <t>killtime</t>
  </si>
  <si>
    <t>basexp</t>
  </si>
  <si>
    <t>nb of kills</t>
  </si>
  <si>
    <t>total</t>
  </si>
  <si>
    <t>pilg progress</t>
  </si>
  <si>
    <t>Remain to kill</t>
  </si>
  <si>
    <t>Remaing time</t>
  </si>
  <si>
    <t>already killed</t>
  </si>
  <si>
    <t>Prior to use:</t>
  </si>
  <si>
    <t>1/ fill in green cells</t>
  </si>
  <si>
    <t>2/ Adjust pilg end stats values to have the lowest possible total kills</t>
  </si>
  <si>
    <t>3/ delete formula and overwrite values in c6, d6, e6, f6 (yellow cells)</t>
  </si>
  <si>
    <t>4/ when using delete or enter 0 on the levels you cleared ( blue cells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</si>
</sst>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&quot;h&quot;mm"/>
  </numFmts>
  <fonts count="7" x14ac:knownFonts="1">
    <font>
      <sz val="11"/>
      <color theme="1"/>
      <name val="Calibri"/>
      <family val="2"/>
      <scheme val="minor"/>
    </font>
    <font>
      <sz val="11"/>
      <color rgb="FFD5D4D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Border="1"/>
    <xf numFmtId="10" fontId="0" fillId="0" borderId="0" xfId="0" applyNumberFormat="1" applyBorder="1"/>
    <xf numFmtId="16" fontId="0" fillId="0" borderId="0" xfId="0" applyNumberFormat="1"/>
    <xf numFmtId="164" fontId="0" fillId="0" borderId="0" xfId="0" applyNumberFormat="1" applyBorder="1"/>
    <xf numFmtId="0" fontId="0" fillId="0" borderId="2" xfId="0" applyBorder="1"/>
    <xf numFmtId="0" fontId="3" fillId="4" borderId="0" xfId="0" applyNumberFormat="1" applyFont="1" applyFill="1"/>
    <xf numFmtId="0" fontId="3" fillId="4" borderId="0" xfId="0" applyFont="1" applyFill="1"/>
    <xf numFmtId="9" fontId="3" fillId="4" borderId="0" xfId="0" applyNumberFormat="1" applyFont="1" applyFill="1"/>
    <xf numFmtId="0" fontId="2" fillId="0" borderId="2" xfId="0" applyFont="1" applyBorder="1"/>
    <xf numFmtId="10" fontId="0" fillId="0" borderId="3" xfId="0" applyNumberFormat="1" applyBorder="1"/>
    <xf numFmtId="10" fontId="0" fillId="0" borderId="4" xfId="0" applyNumberFormat="1" applyBorder="1"/>
    <xf numFmtId="0" fontId="0" fillId="0" borderId="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164" fontId="2" fillId="0" borderId="6" xfId="0" applyNumberFormat="1" applyFont="1" applyBorder="1"/>
    <xf numFmtId="0" fontId="0" fillId="0" borderId="6" xfId="0" applyBorder="1"/>
    <xf numFmtId="164" fontId="4" fillId="0" borderId="7" xfId="0" applyNumberFormat="1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5" borderId="0" xfId="0" applyFill="1"/>
    <xf numFmtId="2" fontId="0" fillId="6" borderId="0" xfId="0" applyNumberFormat="1" applyFill="1"/>
    <xf numFmtId="0" fontId="0" fillId="6" borderId="0" xfId="0" applyFill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8"/>
  <sheetViews>
    <sheetView tabSelected="1" workbookViewId="0">
      <selection activeCell="G3" sqref="G3"/>
    </sheetView>
  </sheetViews>
  <sheetFormatPr defaultColWidth="11.42578125" defaultRowHeight="15" x14ac:dyDescent="0.25"/>
  <cols>
    <col min="8" max="8" width="12.7109375" customWidth="1"/>
    <col min="9" max="9" width="12.140625" bestFit="1" customWidth="1"/>
    <col min="11" max="11" width="13.140625" customWidth="1"/>
    <col min="13" max="13" width="7.85546875" customWidth="1"/>
    <col min="14" max="14" width="12.42578125" customWidth="1"/>
    <col min="15" max="15" width="11.7109375" customWidth="1"/>
    <col min="16" max="16" width="14.5703125" customWidth="1"/>
  </cols>
  <sheetData>
    <row r="1" spans="1:16" x14ac:dyDescent="0.25">
      <c r="A1" t="s">
        <v>115</v>
      </c>
      <c r="B1" t="s">
        <v>116</v>
      </c>
    </row>
    <row r="2" spans="1:16" x14ac:dyDescent="0.25">
      <c r="B2" t="s">
        <v>117</v>
      </c>
    </row>
    <row r="3" spans="1:16" x14ac:dyDescent="0.25">
      <c r="B3" t="s">
        <v>118</v>
      </c>
    </row>
    <row r="4" spans="1:16" x14ac:dyDescent="0.25">
      <c r="B4" t="s">
        <v>119</v>
      </c>
    </row>
    <row r="5" spans="1:16" x14ac:dyDescent="0.25">
      <c r="A5" t="s">
        <v>107</v>
      </c>
      <c r="B5" s="11">
        <v>30</v>
      </c>
      <c r="C5" s="27" t="s">
        <v>101</v>
      </c>
      <c r="D5" s="27" t="s">
        <v>104</v>
      </c>
      <c r="E5" s="27" t="s">
        <v>105</v>
      </c>
      <c r="F5" s="27" t="s">
        <v>102</v>
      </c>
    </row>
    <row r="6" spans="1:16" x14ac:dyDescent="0.25">
      <c r="A6" t="s">
        <v>108</v>
      </c>
      <c r="B6" s="12">
        <v>44895</v>
      </c>
      <c r="C6" s="13">
        <v>0.03</v>
      </c>
      <c r="D6" s="13">
        <v>-0.03</v>
      </c>
      <c r="E6" s="13">
        <v>0.03</v>
      </c>
      <c r="F6" s="13">
        <v>-0.03</v>
      </c>
      <c r="G6" t="s">
        <v>110</v>
      </c>
    </row>
    <row r="7" spans="1:16" x14ac:dyDescent="0.25">
      <c r="B7" t="s">
        <v>109</v>
      </c>
      <c r="C7" s="28">
        <f t="shared" ref="C7:F7" si="0" xml:space="preserve"> ROUNDUP(MAX(C8:C107),0)</f>
        <v>3521</v>
      </c>
      <c r="D7" s="28">
        <f t="shared" si="0"/>
        <v>3738</v>
      </c>
      <c r="E7" s="28">
        <f t="shared" si="0"/>
        <v>3521</v>
      </c>
      <c r="F7" s="28">
        <f t="shared" si="0"/>
        <v>3738</v>
      </c>
      <c r="G7">
        <f>SUM(C7:F7)</f>
        <v>14518</v>
      </c>
    </row>
    <row r="8" spans="1:16" ht="15.75" thickBot="1" x14ac:dyDescent="0.3">
      <c r="A8" s="1" t="s">
        <v>0</v>
      </c>
      <c r="B8" s="2">
        <v>1500</v>
      </c>
      <c r="C8" s="29">
        <f>$B8/base/(1+meleebon)</f>
        <v>3.2438148560232777E-2</v>
      </c>
      <c r="D8" s="29">
        <f>$B8/base/(1+magicbon)</f>
        <v>3.4444631976329652E-2</v>
      </c>
      <c r="E8" s="29">
        <f>$B8/base/(1+defbon)</f>
        <v>3.2438148560232777E-2</v>
      </c>
      <c r="F8" s="29">
        <f>$B8/base/(1+regbon)</f>
        <v>3.4444631976329652E-2</v>
      </c>
      <c r="H8" s="6"/>
      <c r="I8" s="6"/>
      <c r="J8" s="6"/>
      <c r="K8" s="6"/>
      <c r="L8" s="6"/>
      <c r="M8" s="6"/>
      <c r="N8" s="6"/>
      <c r="O8" s="6"/>
      <c r="P8" s="6"/>
    </row>
    <row r="9" spans="1:16" ht="15.75" thickBot="1" x14ac:dyDescent="0.3">
      <c r="A9" s="1" t="s">
        <v>1</v>
      </c>
      <c r="B9" s="2">
        <v>3000</v>
      </c>
      <c r="C9" s="29">
        <f t="shared" ref="C9:C40" si="1">$B9/base/(1+meleebon)+C8</f>
        <v>9.731444568069833E-2</v>
      </c>
      <c r="D9" s="29">
        <f t="shared" ref="D9:D40" si="2">$B9/base/(1+magicbon)+D8</f>
        <v>0.10333389592898895</v>
      </c>
      <c r="E9" s="29">
        <f t="shared" ref="E9:E40" si="3">$B9/base/(1+defbon)+E8</f>
        <v>9.731444568069833E-2</v>
      </c>
      <c r="F9" s="29">
        <f t="shared" ref="F9:F40" si="4">$B9/base/(1+regbon)+F8</f>
        <v>0.10333389592898895</v>
      </c>
      <c r="H9" s="31" t="s">
        <v>111</v>
      </c>
      <c r="I9" s="32"/>
      <c r="J9" s="32"/>
      <c r="K9" s="32"/>
      <c r="L9" s="33"/>
      <c r="M9" s="6"/>
      <c r="N9" s="6"/>
      <c r="O9" s="7"/>
      <c r="P9" s="6"/>
    </row>
    <row r="10" spans="1:16" x14ac:dyDescent="0.25">
      <c r="A10" s="1" t="s">
        <v>2</v>
      </c>
      <c r="B10" s="2">
        <v>5600</v>
      </c>
      <c r="C10" s="29">
        <f t="shared" si="1"/>
        <v>0.21841686697223403</v>
      </c>
      <c r="D10" s="29">
        <f t="shared" si="2"/>
        <v>0.23192718864061965</v>
      </c>
      <c r="E10" s="29">
        <f t="shared" si="3"/>
        <v>0.21841686697223403</v>
      </c>
      <c r="F10" s="29">
        <f t="shared" si="4"/>
        <v>0.23192718864061965</v>
      </c>
      <c r="H10" s="24" t="s">
        <v>101</v>
      </c>
      <c r="I10" s="25" t="s">
        <v>104</v>
      </c>
      <c r="J10" s="25" t="s">
        <v>105</v>
      </c>
      <c r="K10" s="25" t="s">
        <v>102</v>
      </c>
      <c r="L10" s="26" t="s">
        <v>103</v>
      </c>
      <c r="M10" s="6"/>
      <c r="N10" s="6"/>
      <c r="O10" s="6"/>
      <c r="P10" s="6"/>
    </row>
    <row r="11" spans="1:16" x14ac:dyDescent="0.25">
      <c r="A11" s="1" t="s">
        <v>3</v>
      </c>
      <c r="B11" s="2">
        <v>8100</v>
      </c>
      <c r="C11" s="29">
        <f t="shared" si="1"/>
        <v>0.39358286919749103</v>
      </c>
      <c r="D11" s="29">
        <f t="shared" si="2"/>
        <v>0.41792820131279973</v>
      </c>
      <c r="E11" s="29">
        <f t="shared" si="3"/>
        <v>0.39358286919749103</v>
      </c>
      <c r="F11" s="29">
        <f t="shared" si="4"/>
        <v>0.41792820131279973</v>
      </c>
      <c r="H11" s="15">
        <f>1-(ROUNDUP(MAX(C8:C107),0)/C7)</f>
        <v>0</v>
      </c>
      <c r="I11" s="15">
        <f t="shared" ref="I11:K11" si="5">1-(ROUNDUP(MAX(D8:D107),0)/D7)</f>
        <v>0</v>
      </c>
      <c r="J11" s="15">
        <f t="shared" si="5"/>
        <v>0</v>
      </c>
      <c r="K11" s="15">
        <f t="shared" si="5"/>
        <v>0</v>
      </c>
      <c r="L11" s="16">
        <f>AVERAGE(H11:K11)</f>
        <v>0</v>
      </c>
      <c r="M11" s="7"/>
      <c r="N11" s="6"/>
      <c r="O11" s="6"/>
      <c r="P11" s="9"/>
    </row>
    <row r="12" spans="1:16" x14ac:dyDescent="0.25">
      <c r="A12" s="1" t="s">
        <v>4</v>
      </c>
      <c r="B12" s="2">
        <v>12100</v>
      </c>
      <c r="C12" s="29">
        <f t="shared" si="1"/>
        <v>0.65525060091670206</v>
      </c>
      <c r="D12" s="29">
        <f t="shared" si="2"/>
        <v>0.69578156592185891</v>
      </c>
      <c r="E12" s="29">
        <f t="shared" si="3"/>
        <v>0.65525060091670206</v>
      </c>
      <c r="F12" s="29">
        <f t="shared" si="4"/>
        <v>0.69578156592185891</v>
      </c>
      <c r="H12" s="17">
        <f>ROUNDUP((1-H11)*C7,0)</f>
        <v>3521</v>
      </c>
      <c r="I12" s="10">
        <f>ROUNDUP((1-I11)*D7,0)</f>
        <v>3738</v>
      </c>
      <c r="J12" s="10">
        <f>ROUNDUP((1-J11)*E7,0)</f>
        <v>3521</v>
      </c>
      <c r="K12" s="10">
        <f>ROUNDUP((1-K11)*F7,0)</f>
        <v>3738</v>
      </c>
      <c r="L12" s="18"/>
      <c r="M12" s="6"/>
      <c r="N12" s="6"/>
      <c r="O12" s="6"/>
      <c r="P12" s="9"/>
    </row>
    <row r="13" spans="1:16" x14ac:dyDescent="0.25">
      <c r="A13" s="1" t="s">
        <v>5</v>
      </c>
      <c r="B13" s="2">
        <v>15600</v>
      </c>
      <c r="C13" s="29">
        <f t="shared" si="1"/>
        <v>0.99260734594312283</v>
      </c>
      <c r="D13" s="29">
        <f t="shared" si="2"/>
        <v>1.0540057384756873</v>
      </c>
      <c r="E13" s="29">
        <f t="shared" si="3"/>
        <v>0.99260734594312283</v>
      </c>
      <c r="F13" s="29">
        <f t="shared" si="4"/>
        <v>1.0540057384756873</v>
      </c>
      <c r="H13" s="17"/>
      <c r="I13" s="10"/>
      <c r="J13" s="10"/>
      <c r="K13" s="10"/>
      <c r="L13" s="18"/>
    </row>
    <row r="14" spans="1:16" x14ac:dyDescent="0.25">
      <c r="A14" s="1" t="s">
        <v>6</v>
      </c>
      <c r="B14" s="2">
        <v>21000</v>
      </c>
      <c r="C14" s="29">
        <f t="shared" si="1"/>
        <v>1.4467414257863818</v>
      </c>
      <c r="D14" s="29">
        <f t="shared" si="2"/>
        <v>1.5362305861443024</v>
      </c>
      <c r="E14" s="29">
        <f t="shared" si="3"/>
        <v>1.4467414257863818</v>
      </c>
      <c r="F14" s="29">
        <f t="shared" si="4"/>
        <v>1.5362305861443024</v>
      </c>
      <c r="H14" s="17" t="s">
        <v>112</v>
      </c>
      <c r="I14" s="14">
        <f>SUM(H12:K12)</f>
        <v>14518</v>
      </c>
      <c r="J14" s="10"/>
      <c r="K14" s="10" t="s">
        <v>114</v>
      </c>
      <c r="L14" s="19">
        <f>G7-I14</f>
        <v>0</v>
      </c>
    </row>
    <row r="15" spans="1:16" ht="15.75" thickBot="1" x14ac:dyDescent="0.3">
      <c r="A15" s="1" t="s">
        <v>7</v>
      </c>
      <c r="B15" s="2">
        <v>25500</v>
      </c>
      <c r="C15" s="29">
        <f t="shared" si="1"/>
        <v>1.9981899513103389</v>
      </c>
      <c r="D15" s="29">
        <f t="shared" si="2"/>
        <v>2.1217893297419064</v>
      </c>
      <c r="E15" s="29">
        <f t="shared" si="3"/>
        <v>1.9981899513103389</v>
      </c>
      <c r="F15" s="29">
        <f t="shared" si="4"/>
        <v>2.1217893297419064</v>
      </c>
      <c r="H15" s="20" t="s">
        <v>113</v>
      </c>
      <c r="I15" s="21">
        <f>I14*kill/3600/24</f>
        <v>5.040972222222222</v>
      </c>
      <c r="J15" s="22"/>
      <c r="K15" s="22" t="s">
        <v>106</v>
      </c>
      <c r="L15" s="23">
        <f>L14*kill/3600/24</f>
        <v>0</v>
      </c>
    </row>
    <row r="16" spans="1:16" x14ac:dyDescent="0.25">
      <c r="A16" s="1" t="s">
        <v>8</v>
      </c>
      <c r="B16" s="2">
        <v>32300</v>
      </c>
      <c r="C16" s="29">
        <f t="shared" si="1"/>
        <v>2.6966914169740179</v>
      </c>
      <c r="D16" s="29">
        <f t="shared" si="2"/>
        <v>2.8634970716322048</v>
      </c>
      <c r="E16" s="29">
        <f t="shared" si="3"/>
        <v>2.6966914169740179</v>
      </c>
      <c r="F16" s="29">
        <f t="shared" si="4"/>
        <v>2.8634970716322048</v>
      </c>
    </row>
    <row r="17" spans="1:6" x14ac:dyDescent="0.25">
      <c r="A17" s="3" t="s">
        <v>9</v>
      </c>
      <c r="B17" s="4">
        <v>75600</v>
      </c>
      <c r="C17" s="29">
        <f t="shared" si="1"/>
        <v>4.33157410440975</v>
      </c>
      <c r="D17" s="29">
        <f t="shared" si="2"/>
        <v>4.5995065232392189</v>
      </c>
      <c r="E17" s="29">
        <f t="shared" si="3"/>
        <v>4.33157410440975</v>
      </c>
      <c r="F17" s="29">
        <f t="shared" si="4"/>
        <v>4.5995065232392189</v>
      </c>
    </row>
    <row r="18" spans="1:6" x14ac:dyDescent="0.25">
      <c r="A18" s="1" t="s">
        <v>10</v>
      </c>
      <c r="B18" s="2">
        <v>46000</v>
      </c>
      <c r="C18" s="29">
        <f t="shared" si="1"/>
        <v>5.3263439935902213</v>
      </c>
      <c r="D18" s="29">
        <f t="shared" si="2"/>
        <v>5.6558085705133276</v>
      </c>
      <c r="E18" s="29">
        <f t="shared" si="3"/>
        <v>5.3263439935902213</v>
      </c>
      <c r="F18" s="29">
        <f t="shared" si="4"/>
        <v>5.6558085705133276</v>
      </c>
    </row>
    <row r="19" spans="1:6" x14ac:dyDescent="0.25">
      <c r="A19" s="1" t="s">
        <v>11</v>
      </c>
      <c r="B19" s="2">
        <v>55000</v>
      </c>
      <c r="C19" s="29">
        <f t="shared" si="1"/>
        <v>6.5157427741320895</v>
      </c>
      <c r="D19" s="29">
        <f t="shared" si="2"/>
        <v>6.918778409645415</v>
      </c>
      <c r="E19" s="29">
        <f t="shared" si="3"/>
        <v>6.5157427741320895</v>
      </c>
      <c r="F19" s="29">
        <f t="shared" si="4"/>
        <v>6.918778409645415</v>
      </c>
    </row>
    <row r="20" spans="1:6" x14ac:dyDescent="0.25">
      <c r="A20" s="1" t="s">
        <v>12</v>
      </c>
      <c r="B20" s="2">
        <v>64800</v>
      </c>
      <c r="C20" s="29">
        <f t="shared" si="1"/>
        <v>7.9170707919341456</v>
      </c>
      <c r="D20" s="29">
        <f t="shared" si="2"/>
        <v>8.4067865110228563</v>
      </c>
      <c r="E20" s="29">
        <f t="shared" si="3"/>
        <v>7.9170707919341456</v>
      </c>
      <c r="F20" s="29">
        <f t="shared" si="4"/>
        <v>8.4067865110228563</v>
      </c>
    </row>
    <row r="21" spans="1:6" x14ac:dyDescent="0.25">
      <c r="A21" s="1" t="s">
        <v>13</v>
      </c>
      <c r="B21" s="2">
        <v>75400</v>
      </c>
      <c r="C21" s="29">
        <f t="shared" si="1"/>
        <v>9.5476283928951791</v>
      </c>
      <c r="D21" s="29">
        <f t="shared" si="2"/>
        <v>10.138203345033027</v>
      </c>
      <c r="E21" s="29">
        <f t="shared" si="3"/>
        <v>9.5476283928951791</v>
      </c>
      <c r="F21" s="29">
        <f t="shared" si="4"/>
        <v>10.138203345033027</v>
      </c>
    </row>
    <row r="22" spans="1:6" x14ac:dyDescent="0.25">
      <c r="A22" s="1" t="s">
        <v>14</v>
      </c>
      <c r="B22" s="2">
        <v>86800</v>
      </c>
      <c r="C22" s="29">
        <f t="shared" si="1"/>
        <v>11.424715922913983</v>
      </c>
      <c r="D22" s="29">
        <f t="shared" si="2"/>
        <v>12.131399382063302</v>
      </c>
      <c r="E22" s="29">
        <f t="shared" si="3"/>
        <v>11.424715922913983</v>
      </c>
      <c r="F22" s="29">
        <f t="shared" si="4"/>
        <v>12.131399382063302</v>
      </c>
    </row>
    <row r="23" spans="1:6" x14ac:dyDescent="0.25">
      <c r="A23" s="1" t="s">
        <v>15</v>
      </c>
      <c r="B23" s="2">
        <v>99000</v>
      </c>
      <c r="C23" s="29">
        <f t="shared" si="1"/>
        <v>13.565633727889345</v>
      </c>
      <c r="D23" s="29">
        <f t="shared" si="2"/>
        <v>14.404745092501059</v>
      </c>
      <c r="E23" s="29">
        <f t="shared" si="3"/>
        <v>13.565633727889345</v>
      </c>
      <c r="F23" s="29">
        <f t="shared" si="4"/>
        <v>14.404745092501059</v>
      </c>
    </row>
    <row r="24" spans="1:6" x14ac:dyDescent="0.25">
      <c r="A24" s="1" t="s">
        <v>16</v>
      </c>
      <c r="B24" s="2">
        <v>112000</v>
      </c>
      <c r="C24" s="29">
        <f t="shared" si="1"/>
        <v>15.987682153720058</v>
      </c>
      <c r="D24" s="29">
        <f t="shared" si="2"/>
        <v>16.976610946733672</v>
      </c>
      <c r="E24" s="29">
        <f t="shared" si="3"/>
        <v>15.987682153720058</v>
      </c>
      <c r="F24" s="29">
        <f t="shared" si="4"/>
        <v>16.976610946733672</v>
      </c>
    </row>
    <row r="25" spans="1:6" x14ac:dyDescent="0.25">
      <c r="A25" s="1" t="s">
        <v>17</v>
      </c>
      <c r="B25" s="2">
        <v>125800</v>
      </c>
      <c r="C25" s="29">
        <f t="shared" si="1"/>
        <v>18.708161546304915</v>
      </c>
      <c r="D25" s="29">
        <f t="shared" si="2"/>
        <v>19.865367415148519</v>
      </c>
      <c r="E25" s="29">
        <f t="shared" si="3"/>
        <v>18.708161546304915</v>
      </c>
      <c r="F25" s="29">
        <f t="shared" si="4"/>
        <v>19.865367415148519</v>
      </c>
    </row>
    <row r="26" spans="1:6" x14ac:dyDescent="0.25">
      <c r="A26" s="1" t="s">
        <v>18</v>
      </c>
      <c r="B26" s="2">
        <v>140400</v>
      </c>
      <c r="C26" s="29">
        <f t="shared" si="1"/>
        <v>21.744372251542703</v>
      </c>
      <c r="D26" s="29">
        <f t="shared" si="2"/>
        <v>23.089384968132975</v>
      </c>
      <c r="E26" s="29">
        <f t="shared" si="3"/>
        <v>21.744372251542703</v>
      </c>
      <c r="F26" s="29">
        <f t="shared" si="4"/>
        <v>23.089384968132975</v>
      </c>
    </row>
    <row r="27" spans="1:6" x14ac:dyDescent="0.25">
      <c r="A27" s="3" t="s">
        <v>19</v>
      </c>
      <c r="B27" s="4">
        <v>311600</v>
      </c>
      <c r="C27" s="29">
        <f t="shared" si="1"/>
        <v>28.482856979121724</v>
      </c>
      <c r="D27" s="29">
        <f t="shared" si="2"/>
        <v>30.244683184015855</v>
      </c>
      <c r="E27" s="29">
        <f t="shared" si="3"/>
        <v>28.482856979121724</v>
      </c>
      <c r="F27" s="29">
        <f t="shared" si="4"/>
        <v>30.244683184015855</v>
      </c>
    </row>
    <row r="28" spans="1:6" x14ac:dyDescent="0.25">
      <c r="A28" s="1" t="s">
        <v>20</v>
      </c>
      <c r="B28" s="2">
        <v>176300</v>
      </c>
      <c r="C28" s="29">
        <f t="shared" si="1"/>
        <v>32.295420706567747</v>
      </c>
      <c r="D28" s="29">
        <f t="shared" si="2"/>
        <v>34.293075595633802</v>
      </c>
      <c r="E28" s="29">
        <f t="shared" si="3"/>
        <v>32.295420706567747</v>
      </c>
      <c r="F28" s="29">
        <f t="shared" si="4"/>
        <v>34.293075595633802</v>
      </c>
    </row>
    <row r="29" spans="1:6" x14ac:dyDescent="0.25">
      <c r="A29" s="1" t="s">
        <v>21</v>
      </c>
      <c r="B29" s="2">
        <v>193500</v>
      </c>
      <c r="C29" s="29">
        <f t="shared" si="1"/>
        <v>36.479941870837777</v>
      </c>
      <c r="D29" s="29">
        <f t="shared" si="2"/>
        <v>38.73643312058033</v>
      </c>
      <c r="E29" s="29">
        <f t="shared" si="3"/>
        <v>36.479941870837777</v>
      </c>
      <c r="F29" s="29">
        <f t="shared" si="4"/>
        <v>38.73643312058033</v>
      </c>
    </row>
    <row r="30" spans="1:6" x14ac:dyDescent="0.25">
      <c r="A30" s="1" t="s">
        <v>22</v>
      </c>
      <c r="B30" s="2">
        <v>216200</v>
      </c>
      <c r="C30" s="29">
        <f t="shared" si="1"/>
        <v>41.155360349985997</v>
      </c>
      <c r="D30" s="29">
        <f t="shared" si="2"/>
        <v>43.701052742768645</v>
      </c>
      <c r="E30" s="29">
        <f t="shared" si="3"/>
        <v>41.155360349985997</v>
      </c>
      <c r="F30" s="29">
        <f t="shared" si="4"/>
        <v>43.701052742768645</v>
      </c>
    </row>
    <row r="31" spans="1:6" x14ac:dyDescent="0.25">
      <c r="A31" s="1" t="s">
        <v>23</v>
      </c>
      <c r="B31" s="2">
        <v>235200</v>
      </c>
      <c r="C31" s="29">
        <f t="shared" si="1"/>
        <v>46.241662044230495</v>
      </c>
      <c r="D31" s="29">
        <f t="shared" si="2"/>
        <v>49.101971036657133</v>
      </c>
      <c r="E31" s="29">
        <f t="shared" si="3"/>
        <v>46.241662044230495</v>
      </c>
      <c r="F31" s="29">
        <f t="shared" si="4"/>
        <v>49.101971036657133</v>
      </c>
    </row>
    <row r="32" spans="1:6" x14ac:dyDescent="0.25">
      <c r="A32" s="1" t="s">
        <v>24</v>
      </c>
      <c r="B32" s="2">
        <v>260100</v>
      </c>
      <c r="C32" s="29">
        <f t="shared" si="1"/>
        <v>51.866437004574856</v>
      </c>
      <c r="D32" s="29">
        <f t="shared" si="2"/>
        <v>55.074670221352697</v>
      </c>
      <c r="E32" s="29">
        <f t="shared" si="3"/>
        <v>51.866437004574856</v>
      </c>
      <c r="F32" s="29">
        <f t="shared" si="4"/>
        <v>55.074670221352697</v>
      </c>
    </row>
    <row r="33" spans="1:6" x14ac:dyDescent="0.25">
      <c r="A33" s="1" t="s">
        <v>25</v>
      </c>
      <c r="B33" s="2">
        <v>280900</v>
      </c>
      <c r="C33" s="29">
        <f t="shared" si="1"/>
        <v>57.94102095828778</v>
      </c>
      <c r="D33" s="29">
        <f t="shared" si="2"/>
        <v>61.525001636120031</v>
      </c>
      <c r="E33" s="29">
        <f t="shared" si="3"/>
        <v>57.94102095828778</v>
      </c>
      <c r="F33" s="29">
        <f t="shared" si="4"/>
        <v>61.525001636120031</v>
      </c>
    </row>
    <row r="34" spans="1:6" x14ac:dyDescent="0.25">
      <c r="A34" s="1" t="s">
        <v>26</v>
      </c>
      <c r="B34" s="2">
        <v>308000</v>
      </c>
      <c r="C34" s="29">
        <f t="shared" si="1"/>
        <v>64.601654129322242</v>
      </c>
      <c r="D34" s="29">
        <f t="shared" si="2"/>
        <v>68.597632735259722</v>
      </c>
      <c r="E34" s="29">
        <f t="shared" si="3"/>
        <v>64.601654129322242</v>
      </c>
      <c r="F34" s="29">
        <f t="shared" si="4"/>
        <v>68.597632735259722</v>
      </c>
    </row>
    <row r="35" spans="1:6" x14ac:dyDescent="0.25">
      <c r="A35" s="1" t="s">
        <v>27</v>
      </c>
      <c r="B35" s="2">
        <v>330600</v>
      </c>
      <c r="C35" s="29">
        <f t="shared" si="1"/>
        <v>71.751022071997539</v>
      </c>
      <c r="D35" s="29">
        <f t="shared" si="2"/>
        <v>76.189229622842774</v>
      </c>
      <c r="E35" s="29">
        <f t="shared" si="3"/>
        <v>71.751022071997539</v>
      </c>
      <c r="F35" s="29">
        <f t="shared" si="4"/>
        <v>76.189229622842774</v>
      </c>
    </row>
    <row r="36" spans="1:6" x14ac:dyDescent="0.25">
      <c r="A36" s="1" t="s">
        <v>28</v>
      </c>
      <c r="B36" s="2">
        <v>359500</v>
      </c>
      <c r="C36" s="29">
        <f t="shared" si="1"/>
        <v>79.525365010266654</v>
      </c>
      <c r="D36" s="29">
        <f t="shared" si="2"/>
        <v>84.444459753169781</v>
      </c>
      <c r="E36" s="29">
        <f t="shared" si="3"/>
        <v>79.525365010266654</v>
      </c>
      <c r="F36" s="29">
        <f t="shared" si="4"/>
        <v>84.444459753169781</v>
      </c>
    </row>
    <row r="37" spans="1:6" x14ac:dyDescent="0.25">
      <c r="A37" s="3" t="s">
        <v>29</v>
      </c>
      <c r="B37" s="4">
        <v>768600</v>
      </c>
      <c r="C37" s="29">
        <f t="shared" si="1"/>
        <v>96.146672332529931</v>
      </c>
      <c r="D37" s="29">
        <f t="shared" si="2"/>
        <v>102.09388917784109</v>
      </c>
      <c r="E37" s="29">
        <f t="shared" si="3"/>
        <v>96.146672332529931</v>
      </c>
      <c r="F37" s="29">
        <f t="shared" si="4"/>
        <v>102.09388917784109</v>
      </c>
    </row>
    <row r="38" spans="1:6" x14ac:dyDescent="0.25">
      <c r="A38" s="1" t="s">
        <v>30</v>
      </c>
      <c r="B38" s="2">
        <v>415800</v>
      </c>
      <c r="C38" s="29">
        <f t="shared" si="1"/>
        <v>105.13852711342646</v>
      </c>
      <c r="D38" s="29">
        <f t="shared" si="2"/>
        <v>111.64194116167967</v>
      </c>
      <c r="E38" s="29">
        <f t="shared" si="3"/>
        <v>105.13852711342646</v>
      </c>
      <c r="F38" s="29">
        <f t="shared" si="4"/>
        <v>111.64194116167967</v>
      </c>
    </row>
    <row r="39" spans="1:6" x14ac:dyDescent="0.25">
      <c r="A39" s="1" t="s">
        <v>31</v>
      </c>
      <c r="B39" s="2">
        <v>442000</v>
      </c>
      <c r="C39" s="29">
        <f t="shared" si="1"/>
        <v>114.69696822250839</v>
      </c>
      <c r="D39" s="29">
        <f t="shared" si="2"/>
        <v>121.79162605070481</v>
      </c>
      <c r="E39" s="29">
        <f t="shared" si="3"/>
        <v>114.69696822250839</v>
      </c>
      <c r="F39" s="29">
        <f t="shared" si="4"/>
        <v>121.79162605070481</v>
      </c>
    </row>
    <row r="40" spans="1:6" x14ac:dyDescent="0.25">
      <c r="A40" s="1" t="s">
        <v>32</v>
      </c>
      <c r="B40" s="2">
        <v>475700</v>
      </c>
      <c r="C40" s="29">
        <f t="shared" si="1"/>
        <v>124.98418640257688</v>
      </c>
      <c r="D40" s="29">
        <f t="shared" si="2"/>
        <v>132.71516700479816</v>
      </c>
      <c r="E40" s="29">
        <f t="shared" si="3"/>
        <v>124.98418640257688</v>
      </c>
      <c r="F40" s="29">
        <f t="shared" si="4"/>
        <v>132.71516700479816</v>
      </c>
    </row>
    <row r="41" spans="1:6" x14ac:dyDescent="0.25">
      <c r="A41" s="1" t="s">
        <v>33</v>
      </c>
      <c r="B41" s="2">
        <v>503700</v>
      </c>
      <c r="C41" s="29">
        <f t="shared" ref="C41:C72" si="6">$B41/base/(1+meleebon)+C40</f>
        <v>135.87691668910304</v>
      </c>
      <c r="D41" s="29">
        <f t="shared" ref="D41:D72" si="7">$B41/base/(1+magicbon)+D40</f>
        <v>144.28167442244967</v>
      </c>
      <c r="E41" s="29">
        <f t="shared" ref="E41:E72" si="8">$B41/base/(1+defbon)+E40</f>
        <v>135.87691668910304</v>
      </c>
      <c r="F41" s="29">
        <f t="shared" ref="F41:F72" si="9">$B41/base/(1+regbon)+F40</f>
        <v>144.28167442244967</v>
      </c>
    </row>
    <row r="42" spans="1:6" x14ac:dyDescent="0.25">
      <c r="A42" s="1" t="s">
        <v>34</v>
      </c>
      <c r="B42" s="2">
        <v>539600</v>
      </c>
      <c r="C42" s="29">
        <f t="shared" si="6"/>
        <v>147.54599999783744</v>
      </c>
      <c r="D42" s="29">
        <f t="shared" si="7"/>
        <v>156.67255669873467</v>
      </c>
      <c r="E42" s="29">
        <f t="shared" si="8"/>
        <v>147.54599999783744</v>
      </c>
      <c r="F42" s="29">
        <f t="shared" si="9"/>
        <v>156.67255669873467</v>
      </c>
    </row>
    <row r="43" spans="1:6" x14ac:dyDescent="0.25">
      <c r="A43" s="1" t="s">
        <v>35</v>
      </c>
      <c r="B43" s="2">
        <v>569400</v>
      </c>
      <c r="C43" s="29">
        <f t="shared" si="6"/>
        <v>159.85952119130181</v>
      </c>
      <c r="D43" s="29">
        <f t="shared" si="7"/>
        <v>169.74773899694941</v>
      </c>
      <c r="E43" s="29">
        <f t="shared" si="8"/>
        <v>159.85952119130181</v>
      </c>
      <c r="F43" s="29">
        <f t="shared" si="9"/>
        <v>169.74773899694941</v>
      </c>
    </row>
    <row r="44" spans="1:6" x14ac:dyDescent="0.25">
      <c r="A44" s="1" t="s">
        <v>36</v>
      </c>
      <c r="B44" s="2">
        <v>607500</v>
      </c>
      <c r="C44" s="29">
        <f t="shared" si="6"/>
        <v>172.99697135819608</v>
      </c>
      <c r="D44" s="29">
        <f t="shared" si="7"/>
        <v>183.69781494736293</v>
      </c>
      <c r="E44" s="29">
        <f t="shared" si="8"/>
        <v>172.99697135819608</v>
      </c>
      <c r="F44" s="29">
        <f t="shared" si="9"/>
        <v>183.69781494736293</v>
      </c>
    </row>
    <row r="45" spans="1:6" x14ac:dyDescent="0.25">
      <c r="A45" s="1" t="s">
        <v>37</v>
      </c>
      <c r="B45" s="2">
        <v>639100</v>
      </c>
      <c r="C45" s="29">
        <f t="shared" si="6"/>
        <v>186.81778518809259</v>
      </c>
      <c r="D45" s="29">
        <f t="shared" si="7"/>
        <v>198.37352447807777</v>
      </c>
      <c r="E45" s="29">
        <f t="shared" si="8"/>
        <v>186.81778518809259</v>
      </c>
      <c r="F45" s="29">
        <f t="shared" si="9"/>
        <v>198.37352447807777</v>
      </c>
    </row>
    <row r="46" spans="1:6" x14ac:dyDescent="0.25">
      <c r="A46" s="1" t="s">
        <v>38</v>
      </c>
      <c r="B46" s="2">
        <v>679400</v>
      </c>
      <c r="C46" s="29">
        <f t="shared" si="6"/>
        <v>201.51010394264068</v>
      </c>
      <c r="D46" s="29">
        <f t="shared" si="7"/>
        <v>213.97464645455668</v>
      </c>
      <c r="E46" s="29">
        <f t="shared" si="8"/>
        <v>201.51010394264068</v>
      </c>
      <c r="F46" s="29">
        <f t="shared" si="9"/>
        <v>213.97464645455668</v>
      </c>
    </row>
    <row r="47" spans="1:6" x14ac:dyDescent="0.25">
      <c r="A47" s="3" t="s">
        <v>39</v>
      </c>
      <c r="B47" s="4">
        <v>1425600</v>
      </c>
      <c r="C47" s="29">
        <f t="shared" si="6"/>
        <v>232.3393203342859</v>
      </c>
      <c r="D47" s="29">
        <f t="shared" si="7"/>
        <v>246.71082468486037</v>
      </c>
      <c r="E47" s="29">
        <f t="shared" si="8"/>
        <v>232.3393203342859</v>
      </c>
      <c r="F47" s="29">
        <f t="shared" si="9"/>
        <v>246.71082468486037</v>
      </c>
    </row>
    <row r="48" spans="1:6" x14ac:dyDescent="0.25">
      <c r="A48" s="1" t="s">
        <v>40</v>
      </c>
      <c r="B48" s="2">
        <v>755300</v>
      </c>
      <c r="C48" s="29">
        <f t="shared" si="6"/>
        <v>248.67300940598179</v>
      </c>
      <c r="D48" s="29">
        <f t="shared" si="7"/>
        <v>264.05484503934156</v>
      </c>
      <c r="E48" s="29">
        <f t="shared" si="8"/>
        <v>248.67300940598179</v>
      </c>
      <c r="F48" s="29">
        <f t="shared" si="9"/>
        <v>264.05484503934156</v>
      </c>
    </row>
    <row r="49" spans="1:6" x14ac:dyDescent="0.25">
      <c r="A49" s="1" t="s">
        <v>41</v>
      </c>
      <c r="B49" s="2">
        <v>799000</v>
      </c>
      <c r="C49" s="29">
        <f t="shared" si="6"/>
        <v>265.95172987239908</v>
      </c>
      <c r="D49" s="29">
        <f t="shared" si="7"/>
        <v>282.40235233873312</v>
      </c>
      <c r="E49" s="29">
        <f t="shared" si="8"/>
        <v>265.95172987239908</v>
      </c>
      <c r="F49" s="29">
        <f t="shared" si="9"/>
        <v>282.40235233873312</v>
      </c>
    </row>
    <row r="50" spans="1:6" x14ac:dyDescent="0.25">
      <c r="A50" s="1" t="s">
        <v>42</v>
      </c>
      <c r="B50" s="2">
        <v>843900</v>
      </c>
      <c r="C50" s="29">
        <f t="shared" si="6"/>
        <v>284.20143225238604</v>
      </c>
      <c r="D50" s="29">
        <f t="shared" si="7"/>
        <v>301.78090228861618</v>
      </c>
      <c r="E50" s="29">
        <f t="shared" si="8"/>
        <v>284.20143225238604</v>
      </c>
      <c r="F50" s="29">
        <f t="shared" si="9"/>
        <v>301.78090228861618</v>
      </c>
    </row>
    <row r="51" spans="1:6" x14ac:dyDescent="0.25">
      <c r="A51" s="1" t="s">
        <v>43</v>
      </c>
      <c r="B51" s="2">
        <v>890000</v>
      </c>
      <c r="C51" s="29">
        <f t="shared" si="6"/>
        <v>303.44806706479085</v>
      </c>
      <c r="D51" s="29">
        <f t="shared" si="7"/>
        <v>322.21805059457176</v>
      </c>
      <c r="E51" s="29">
        <f t="shared" si="8"/>
        <v>303.44806706479085</v>
      </c>
      <c r="F51" s="29">
        <f t="shared" si="9"/>
        <v>322.21805059457176</v>
      </c>
    </row>
    <row r="52" spans="1:6" x14ac:dyDescent="0.25">
      <c r="A52" s="1" t="s">
        <v>44</v>
      </c>
      <c r="B52" s="2">
        <v>937300</v>
      </c>
      <c r="C52" s="29">
        <f t="shared" si="6"/>
        <v>323.71758482846161</v>
      </c>
      <c r="D52" s="29">
        <f t="shared" si="7"/>
        <v>343.74135296218094</v>
      </c>
      <c r="E52" s="29">
        <f t="shared" si="8"/>
        <v>323.71758482846161</v>
      </c>
      <c r="F52" s="29">
        <f t="shared" si="9"/>
        <v>343.74135296218094</v>
      </c>
    </row>
    <row r="53" spans="1:6" x14ac:dyDescent="0.25">
      <c r="A53" s="1" t="s">
        <v>45</v>
      </c>
      <c r="B53" s="2">
        <v>985800</v>
      </c>
      <c r="C53" s="29">
        <f t="shared" si="6"/>
        <v>345.03593606224661</v>
      </c>
      <c r="D53" s="29">
        <f t="shared" si="7"/>
        <v>366.37836509702481</v>
      </c>
      <c r="E53" s="29">
        <f t="shared" si="8"/>
        <v>345.03593606224661</v>
      </c>
      <c r="F53" s="29">
        <f t="shared" si="9"/>
        <v>366.37836509702481</v>
      </c>
    </row>
    <row r="54" spans="1:6" x14ac:dyDescent="0.25">
      <c r="A54" s="1" t="s">
        <v>46</v>
      </c>
      <c r="B54" s="2">
        <v>1035500</v>
      </c>
      <c r="C54" s="29">
        <f t="shared" si="6"/>
        <v>367.42907128499394</v>
      </c>
      <c r="D54" s="29">
        <f t="shared" si="7"/>
        <v>390.15664270468437</v>
      </c>
      <c r="E54" s="29">
        <f t="shared" si="8"/>
        <v>367.42907128499394</v>
      </c>
      <c r="F54" s="29">
        <f t="shared" si="9"/>
        <v>390.15664270468437</v>
      </c>
    </row>
    <row r="55" spans="1:6" x14ac:dyDescent="0.25">
      <c r="A55" s="1" t="s">
        <v>47</v>
      </c>
      <c r="B55" s="2">
        <v>1086400</v>
      </c>
      <c r="C55" s="29">
        <f t="shared" si="6"/>
        <v>390.92294101555188</v>
      </c>
      <c r="D55" s="29">
        <f t="shared" si="7"/>
        <v>415.10374149074073</v>
      </c>
      <c r="E55" s="29">
        <f t="shared" si="8"/>
        <v>390.92294101555188</v>
      </c>
      <c r="F55" s="29">
        <f t="shared" si="9"/>
        <v>415.10374149074073</v>
      </c>
    </row>
    <row r="56" spans="1:6" x14ac:dyDescent="0.25">
      <c r="A56" s="1" t="s">
        <v>48</v>
      </c>
      <c r="B56" s="2">
        <v>1150000</v>
      </c>
      <c r="C56" s="29">
        <f t="shared" si="6"/>
        <v>415.7921882450637</v>
      </c>
      <c r="D56" s="29">
        <f t="shared" si="7"/>
        <v>441.51129267259347</v>
      </c>
      <c r="E56" s="29">
        <f t="shared" si="8"/>
        <v>415.7921882450637</v>
      </c>
      <c r="F56" s="29">
        <f t="shared" si="9"/>
        <v>441.51129267259347</v>
      </c>
    </row>
    <row r="57" spans="1:6" x14ac:dyDescent="0.25">
      <c r="A57" s="3" t="s">
        <v>49</v>
      </c>
      <c r="B57" s="4">
        <v>2430800</v>
      </c>
      <c r="C57" s="29">
        <f t="shared" si="6"/>
        <v>468.3592892585396</v>
      </c>
      <c r="D57" s="29">
        <f t="shared" si="7"/>
        <v>497.32996694463486</v>
      </c>
      <c r="E57" s="29">
        <f t="shared" si="8"/>
        <v>468.3592892585396</v>
      </c>
      <c r="F57" s="29">
        <f t="shared" si="9"/>
        <v>497.32996694463486</v>
      </c>
    </row>
    <row r="58" spans="1:6" x14ac:dyDescent="0.25">
      <c r="A58" s="1" t="s">
        <v>50</v>
      </c>
      <c r="B58" s="2">
        <v>1293200</v>
      </c>
      <c r="C58" s="29">
        <f t="shared" si="6"/>
        <v>496.32529840393494</v>
      </c>
      <c r="D58" s="29">
        <f t="shared" si="7"/>
        <v>527.02583232582788</v>
      </c>
      <c r="E58" s="29">
        <f t="shared" si="8"/>
        <v>496.32529840393494</v>
      </c>
      <c r="F58" s="29">
        <f t="shared" si="9"/>
        <v>527.02583232582788</v>
      </c>
    </row>
    <row r="59" spans="1:6" x14ac:dyDescent="0.25">
      <c r="A59" s="1" t="s">
        <v>51</v>
      </c>
      <c r="B59" s="2">
        <v>1362500</v>
      </c>
      <c r="C59" s="29">
        <f t="shared" si="6"/>
        <v>525.78995001281305</v>
      </c>
      <c r="D59" s="29">
        <f t="shared" si="7"/>
        <v>558.31303970432737</v>
      </c>
      <c r="E59" s="29">
        <f t="shared" si="8"/>
        <v>525.78995001281305</v>
      </c>
      <c r="F59" s="29">
        <f t="shared" si="9"/>
        <v>558.31303970432737</v>
      </c>
    </row>
    <row r="60" spans="1:6" x14ac:dyDescent="0.25">
      <c r="A60" s="1" t="s">
        <v>52</v>
      </c>
      <c r="B60" s="2">
        <v>1444800</v>
      </c>
      <c r="C60" s="29">
        <f t="shared" si="6"/>
        <v>557.03437470602921</v>
      </c>
      <c r="D60" s="29">
        <f t="shared" si="7"/>
        <v>591.49010922392813</v>
      </c>
      <c r="E60" s="29">
        <f t="shared" si="8"/>
        <v>557.03437470602921</v>
      </c>
      <c r="F60" s="29">
        <f t="shared" si="9"/>
        <v>591.49010922392813</v>
      </c>
    </row>
    <row r="61" spans="1:6" x14ac:dyDescent="0.25">
      <c r="A61" s="1" t="s">
        <v>53</v>
      </c>
      <c r="B61" s="2">
        <v>1518000</v>
      </c>
      <c r="C61" s="29">
        <f t="shared" si="6"/>
        <v>589.86178104898477</v>
      </c>
      <c r="D61" s="29">
        <f t="shared" si="7"/>
        <v>626.34807678397374</v>
      </c>
      <c r="E61" s="29">
        <f t="shared" si="8"/>
        <v>589.86178104898477</v>
      </c>
      <c r="F61" s="29">
        <f t="shared" si="9"/>
        <v>626.34807678397374</v>
      </c>
    </row>
    <row r="62" spans="1:6" x14ac:dyDescent="0.25">
      <c r="A62" s="1" t="s">
        <v>54</v>
      </c>
      <c r="B62" s="2">
        <v>1604800</v>
      </c>
      <c r="C62" s="29">
        <f t="shared" si="6"/>
        <v>624.56627492195912</v>
      </c>
      <c r="D62" s="29">
        <f t="shared" si="7"/>
        <v>663.19924038104966</v>
      </c>
      <c r="E62" s="29">
        <f t="shared" si="8"/>
        <v>624.56627492195912</v>
      </c>
      <c r="F62" s="29">
        <f t="shared" si="9"/>
        <v>663.19924038104966</v>
      </c>
    </row>
    <row r="63" spans="1:6" x14ac:dyDescent="0.25">
      <c r="A63" s="1" t="s">
        <v>55</v>
      </c>
      <c r="B63" s="2">
        <v>1681900</v>
      </c>
      <c r="C63" s="29">
        <f t="shared" si="6"/>
        <v>660.93808963092943</v>
      </c>
      <c r="D63" s="29">
        <f t="shared" si="7"/>
        <v>701.82085806170892</v>
      </c>
      <c r="E63" s="29">
        <f t="shared" si="8"/>
        <v>660.93808963092943</v>
      </c>
      <c r="F63" s="29">
        <f t="shared" si="9"/>
        <v>701.82085806170892</v>
      </c>
    </row>
    <row r="64" spans="1:6" x14ac:dyDescent="0.25">
      <c r="A64" s="1" t="s">
        <v>56</v>
      </c>
      <c r="B64" s="2">
        <v>1773200</v>
      </c>
      <c r="C64" s="29">
        <f t="shared" si="6"/>
        <v>699.28430631559922</v>
      </c>
      <c r="D64" s="29">
        <f t="shared" si="7"/>
        <v>742.53900567532742</v>
      </c>
      <c r="E64" s="29">
        <f t="shared" si="8"/>
        <v>699.28430631559922</v>
      </c>
      <c r="F64" s="29">
        <f t="shared" si="9"/>
        <v>742.53900567532742</v>
      </c>
    </row>
    <row r="65" spans="1:13" x14ac:dyDescent="0.25">
      <c r="A65" s="1" t="s">
        <v>57</v>
      </c>
      <c r="B65" s="2">
        <v>1854200</v>
      </c>
      <c r="C65" s="29">
        <f t="shared" si="6"/>
        <v>739.38218302252164</v>
      </c>
      <c r="D65" s="29">
        <f t="shared" si="7"/>
        <v>785.11716341566773</v>
      </c>
      <c r="E65" s="29">
        <f t="shared" si="8"/>
        <v>739.38218302252164</v>
      </c>
      <c r="F65" s="29">
        <f t="shared" si="9"/>
        <v>785.11716341566773</v>
      </c>
    </row>
    <row r="66" spans="1:13" x14ac:dyDescent="0.25">
      <c r="A66" s="1" t="s">
        <v>58</v>
      </c>
      <c r="B66" s="2">
        <v>1950000</v>
      </c>
      <c r="C66" s="29">
        <f t="shared" si="6"/>
        <v>781.55177615082425</v>
      </c>
      <c r="D66" s="29">
        <f t="shared" si="7"/>
        <v>829.89518498489633</v>
      </c>
      <c r="E66" s="29">
        <f t="shared" si="8"/>
        <v>781.55177615082425</v>
      </c>
      <c r="F66" s="29">
        <f t="shared" si="9"/>
        <v>829.89518498489633</v>
      </c>
    </row>
    <row r="67" spans="1:13" x14ac:dyDescent="0.25">
      <c r="A67" s="3" t="s">
        <v>59</v>
      </c>
      <c r="B67" s="4">
        <v>4069800</v>
      </c>
      <c r="C67" s="29">
        <f t="shared" si="6"/>
        <v>869.56296082444783</v>
      </c>
      <c r="D67" s="29">
        <f t="shared" si="7"/>
        <v>923.35036046307391</v>
      </c>
      <c r="E67" s="29">
        <f t="shared" si="8"/>
        <v>869.56296082444783</v>
      </c>
      <c r="F67" s="29">
        <f t="shared" si="9"/>
        <v>923.35036046307391</v>
      </c>
    </row>
    <row r="68" spans="1:13" x14ac:dyDescent="0.25">
      <c r="A68" s="1" t="s">
        <v>60</v>
      </c>
      <c r="B68" s="2">
        <v>2135200</v>
      </c>
      <c r="C68" s="29">
        <f t="shared" si="6"/>
        <v>915.7375840283205</v>
      </c>
      <c r="D68" s="29">
        <f t="shared" si="7"/>
        <v>972.38114592697991</v>
      </c>
      <c r="E68" s="29">
        <f t="shared" si="8"/>
        <v>915.7375840283205</v>
      </c>
      <c r="F68" s="29">
        <f t="shared" si="9"/>
        <v>972.38114592697991</v>
      </c>
    </row>
    <row r="69" spans="1:13" x14ac:dyDescent="0.25">
      <c r="A69" s="1" t="s">
        <v>61</v>
      </c>
      <c r="B69" s="2">
        <v>2237900</v>
      </c>
      <c r="C69" s="29">
        <f t="shared" si="6"/>
        <v>964.13313913695049</v>
      </c>
      <c r="D69" s="29">
        <f t="shared" si="7"/>
        <v>1023.7702405268653</v>
      </c>
      <c r="E69" s="29">
        <f t="shared" si="8"/>
        <v>964.13313913695049</v>
      </c>
      <c r="F69" s="29">
        <f t="shared" si="9"/>
        <v>1023.7702405268653</v>
      </c>
    </row>
    <row r="70" spans="1:13" x14ac:dyDescent="0.25">
      <c r="A70" s="1" t="s">
        <v>62</v>
      </c>
      <c r="B70" s="2">
        <v>2343000</v>
      </c>
      <c r="C70" s="29">
        <f t="shared" si="6"/>
        <v>1014.8015271880341</v>
      </c>
      <c r="D70" s="29">
        <f t="shared" si="7"/>
        <v>1077.5727556738923</v>
      </c>
      <c r="E70" s="29">
        <f t="shared" si="8"/>
        <v>1014.8015271880341</v>
      </c>
      <c r="F70" s="29">
        <f t="shared" si="9"/>
        <v>1077.5727556738923</v>
      </c>
    </row>
    <row r="71" spans="1:13" x14ac:dyDescent="0.25">
      <c r="A71" s="1" t="s">
        <v>63</v>
      </c>
      <c r="B71" s="2">
        <v>2450500</v>
      </c>
      <c r="C71" s="29">
        <f t="shared" si="6"/>
        <v>1067.7946492192677</v>
      </c>
      <c r="D71" s="29">
        <f t="shared" si="7"/>
        <v>1133.8438027792229</v>
      </c>
      <c r="E71" s="29">
        <f t="shared" si="8"/>
        <v>1067.7946492192677</v>
      </c>
      <c r="F71" s="29">
        <f t="shared" si="9"/>
        <v>1133.8438027792229</v>
      </c>
    </row>
    <row r="72" spans="1:13" x14ac:dyDescent="0.25">
      <c r="A72" s="1" t="s">
        <v>64</v>
      </c>
      <c r="B72" s="2">
        <v>2560400</v>
      </c>
      <c r="C72" s="29">
        <f t="shared" si="6"/>
        <v>1123.1644062683476</v>
      </c>
      <c r="D72" s="29">
        <f t="shared" si="7"/>
        <v>1192.6384932540191</v>
      </c>
      <c r="E72" s="29">
        <f t="shared" si="8"/>
        <v>1123.1644062683476</v>
      </c>
      <c r="F72" s="29">
        <f t="shared" si="9"/>
        <v>1192.6384932540191</v>
      </c>
    </row>
    <row r="73" spans="1:13" x14ac:dyDescent="0.25">
      <c r="A73" s="1" t="s">
        <v>65</v>
      </c>
      <c r="B73" s="2">
        <v>2672700</v>
      </c>
      <c r="C73" s="29">
        <f t="shared" ref="C73:C96" si="10">$B73/base/(1+meleebon)+C72</f>
        <v>1180.9626993729703</v>
      </c>
      <c r="D73" s="29">
        <f t="shared" ref="D73:D96" si="11">$B73/base/(1+magicbon)+D72</f>
        <v>1254.0119385094433</v>
      </c>
      <c r="E73" s="29">
        <f t="shared" ref="E73:E96" si="12">$B73/base/(1+defbon)+E72</f>
        <v>1180.9626993729703</v>
      </c>
      <c r="F73" s="29">
        <f t="shared" ref="F73:F96" si="13">$B73/base/(1+regbon)+F72</f>
        <v>1254.0119385094433</v>
      </c>
    </row>
    <row r="74" spans="1:13" x14ac:dyDescent="0.25">
      <c r="A74" s="1" t="s">
        <v>66</v>
      </c>
      <c r="B74" s="2">
        <v>2787400</v>
      </c>
      <c r="C74" s="29">
        <f t="shared" si="10"/>
        <v>1241.2414295708322</v>
      </c>
      <c r="D74" s="29">
        <f t="shared" si="11"/>
        <v>1318.0192499566574</v>
      </c>
      <c r="E74" s="29">
        <f t="shared" si="12"/>
        <v>1241.2414295708322</v>
      </c>
      <c r="F74" s="29">
        <f t="shared" si="13"/>
        <v>1318.0192499566574</v>
      </c>
    </row>
    <row r="75" spans="1:13" x14ac:dyDescent="0.25">
      <c r="A75" s="1" t="s">
        <v>67</v>
      </c>
      <c r="B75" s="2">
        <v>2904500</v>
      </c>
      <c r="C75" s="29">
        <f t="shared" si="10"/>
        <v>1304.0524978996295</v>
      </c>
      <c r="D75" s="29">
        <f t="shared" si="11"/>
        <v>1384.7155390068237</v>
      </c>
      <c r="E75" s="29">
        <f t="shared" si="12"/>
        <v>1304.0524978996295</v>
      </c>
      <c r="F75" s="29">
        <f t="shared" si="13"/>
        <v>1384.7155390068237</v>
      </c>
      <c r="K75" s="8"/>
      <c r="M75" s="5"/>
    </row>
    <row r="76" spans="1:13" x14ac:dyDescent="0.25">
      <c r="A76" s="1" t="s">
        <v>68</v>
      </c>
      <c r="B76" s="2">
        <v>3024000</v>
      </c>
      <c r="C76" s="29">
        <f t="shared" si="10"/>
        <v>1369.4478053970588</v>
      </c>
      <c r="D76" s="29">
        <f t="shared" si="11"/>
        <v>1454.1559170711043</v>
      </c>
      <c r="E76" s="29">
        <f t="shared" si="12"/>
        <v>1369.4478053970588</v>
      </c>
      <c r="F76" s="29">
        <f t="shared" si="13"/>
        <v>1454.1559170711043</v>
      </c>
      <c r="K76" s="8"/>
      <c r="M76" s="5"/>
    </row>
    <row r="77" spans="1:13" x14ac:dyDescent="0.25">
      <c r="A77" s="3" t="s">
        <v>69</v>
      </c>
      <c r="B77" s="4">
        <v>6291800</v>
      </c>
      <c r="C77" s="29">
        <f t="shared" si="10"/>
        <v>1505.5107008045738</v>
      </c>
      <c r="D77" s="29">
        <f t="shared" si="11"/>
        <v>1598.6350740502182</v>
      </c>
      <c r="E77" s="29">
        <f t="shared" si="12"/>
        <v>1505.5107008045738</v>
      </c>
      <c r="F77" s="29">
        <f t="shared" si="13"/>
        <v>1598.6350740502182</v>
      </c>
      <c r="K77" s="8"/>
      <c r="M77" s="5"/>
    </row>
    <row r="78" spans="1:13" x14ac:dyDescent="0.25">
      <c r="A78" s="1" t="s">
        <v>70</v>
      </c>
      <c r="B78" s="2">
        <v>3286800</v>
      </c>
      <c r="C78" s="29">
        <f t="shared" si="10"/>
        <v>1576.5891719297558</v>
      </c>
      <c r="D78" s="29">
        <f t="shared" si="11"/>
        <v>1674.1101516367517</v>
      </c>
      <c r="E78" s="29">
        <f t="shared" si="12"/>
        <v>1576.5891719297558</v>
      </c>
      <c r="F78" s="29">
        <f t="shared" si="13"/>
        <v>1674.1101516367517</v>
      </c>
      <c r="K78" s="8"/>
      <c r="M78" s="5"/>
    </row>
    <row r="79" spans="1:13" x14ac:dyDescent="0.25">
      <c r="A79" s="1" t="s">
        <v>71</v>
      </c>
      <c r="B79" s="2">
        <v>3413800</v>
      </c>
      <c r="C79" s="29">
        <f t="shared" si="10"/>
        <v>1650.4140729663709</v>
      </c>
      <c r="D79" s="29">
        <f t="shared" si="11"/>
        <v>1752.501541397281</v>
      </c>
      <c r="E79" s="29">
        <f t="shared" si="12"/>
        <v>1650.4140729663709</v>
      </c>
      <c r="F79" s="29">
        <f t="shared" si="13"/>
        <v>1752.501541397281</v>
      </c>
      <c r="K79" s="8"/>
      <c r="M79" s="5"/>
    </row>
    <row r="80" spans="1:13" x14ac:dyDescent="0.25">
      <c r="A80" s="1" t="s">
        <v>72</v>
      </c>
      <c r="B80" s="2">
        <v>3560400</v>
      </c>
      <c r="C80" s="29">
        <f t="shared" si="10"/>
        <v>1727.4092623889394</v>
      </c>
      <c r="D80" s="29">
        <f t="shared" si="11"/>
        <v>1834.259319856297</v>
      </c>
      <c r="E80" s="29">
        <f t="shared" si="12"/>
        <v>1727.4092623889394</v>
      </c>
      <c r="F80" s="29">
        <f t="shared" si="13"/>
        <v>1834.259319856297</v>
      </c>
      <c r="K80" s="8"/>
      <c r="M80" s="5"/>
    </row>
    <row r="81" spans="1:13" x14ac:dyDescent="0.25">
      <c r="A81" s="1" t="s">
        <v>73</v>
      </c>
      <c r="B81" s="2">
        <v>3692500</v>
      </c>
      <c r="C81" s="29">
        <f t="shared" si="10"/>
        <v>1807.2611714280458</v>
      </c>
      <c r="D81" s="29">
        <f t="shared" si="11"/>
        <v>1919.0505222380284</v>
      </c>
      <c r="E81" s="29">
        <f t="shared" si="12"/>
        <v>1807.2611714280458</v>
      </c>
      <c r="F81" s="29">
        <f t="shared" si="13"/>
        <v>1919.0505222380284</v>
      </c>
      <c r="K81" s="8"/>
      <c r="M81" s="5"/>
    </row>
    <row r="82" spans="1:13" x14ac:dyDescent="0.25">
      <c r="A82" s="1" t="s">
        <v>74</v>
      </c>
      <c r="B82" s="2">
        <v>3844800</v>
      </c>
      <c r="C82" s="29">
        <f t="shared" si="10"/>
        <v>1890.4066338176344</v>
      </c>
      <c r="D82" s="29">
        <f t="shared" si="11"/>
        <v>2007.3390029197565</v>
      </c>
      <c r="E82" s="29">
        <f t="shared" si="12"/>
        <v>1890.4066338176344</v>
      </c>
      <c r="F82" s="29">
        <f t="shared" si="13"/>
        <v>2007.3390029197565</v>
      </c>
      <c r="K82" s="8"/>
      <c r="M82" s="5"/>
    </row>
    <row r="83" spans="1:13" x14ac:dyDescent="0.25">
      <c r="A83" s="1" t="s">
        <v>75</v>
      </c>
      <c r="B83" s="2">
        <v>3982000</v>
      </c>
      <c r="C83" s="29">
        <f t="shared" si="10"/>
        <v>1976.5191055288658</v>
      </c>
      <c r="D83" s="29">
        <f t="shared" si="11"/>
        <v>2098.7780192729197</v>
      </c>
      <c r="E83" s="29">
        <f t="shared" si="12"/>
        <v>1976.5191055288658</v>
      </c>
      <c r="F83" s="29">
        <f t="shared" si="13"/>
        <v>2098.7780192729197</v>
      </c>
      <c r="K83" s="8"/>
      <c r="M83" s="5"/>
    </row>
    <row r="84" spans="1:13" x14ac:dyDescent="0.25">
      <c r="A84" s="1" t="s">
        <v>76</v>
      </c>
      <c r="B84" s="2">
        <v>4140000</v>
      </c>
      <c r="C84" s="29">
        <f t="shared" si="10"/>
        <v>2066.0483955551081</v>
      </c>
      <c r="D84" s="29">
        <f t="shared" si="11"/>
        <v>2193.8452035275895</v>
      </c>
      <c r="E84" s="29">
        <f t="shared" si="12"/>
        <v>2066.0483955551081</v>
      </c>
      <c r="F84" s="29">
        <f t="shared" si="13"/>
        <v>2193.8452035275895</v>
      </c>
      <c r="K84" s="8"/>
      <c r="M84" s="5"/>
    </row>
    <row r="85" spans="1:13" x14ac:dyDescent="0.25">
      <c r="A85" s="1" t="s">
        <v>77</v>
      </c>
      <c r="B85" s="2">
        <v>4282300</v>
      </c>
      <c r="C85" s="29">
        <f t="shared" si="10"/>
        <v>2158.6549846080979</v>
      </c>
      <c r="D85" s="29">
        <f t="shared" si="11"/>
        <v>2292.1800352024138</v>
      </c>
      <c r="E85" s="29">
        <f t="shared" si="12"/>
        <v>2158.6549846080979</v>
      </c>
      <c r="F85" s="29">
        <f t="shared" si="13"/>
        <v>2292.1800352024138</v>
      </c>
      <c r="K85" s="8"/>
      <c r="M85" s="5"/>
    </row>
    <row r="86" spans="1:13" x14ac:dyDescent="0.25">
      <c r="A86" s="1" t="s">
        <v>78</v>
      </c>
      <c r="B86" s="2">
        <v>4446000</v>
      </c>
      <c r="C86" s="29">
        <f t="shared" si="10"/>
        <v>2254.8016569406277</v>
      </c>
      <c r="D86" s="29">
        <f t="shared" si="11"/>
        <v>2394.2739243802548</v>
      </c>
      <c r="E86" s="29">
        <f t="shared" si="12"/>
        <v>2254.8016569406277</v>
      </c>
      <c r="F86" s="29">
        <f t="shared" si="13"/>
        <v>2394.2739243802548</v>
      </c>
    </row>
    <row r="87" spans="1:13" x14ac:dyDescent="0.25">
      <c r="A87" s="3" t="s">
        <v>79</v>
      </c>
      <c r="B87" s="4">
        <v>9186800</v>
      </c>
      <c r="C87" s="29">
        <f t="shared" si="10"/>
        <v>2453.4701790693921</v>
      </c>
      <c r="D87" s="29">
        <f t="shared" si="11"/>
        <v>2605.231221073685</v>
      </c>
      <c r="E87" s="29">
        <f t="shared" si="12"/>
        <v>2453.4701790693921</v>
      </c>
      <c r="F87" s="29">
        <f t="shared" si="13"/>
        <v>2605.231221073685</v>
      </c>
    </row>
    <row r="88" spans="1:13" x14ac:dyDescent="0.25">
      <c r="A88" s="1" t="s">
        <v>80</v>
      </c>
      <c r="B88" s="2">
        <v>4762800</v>
      </c>
      <c r="C88" s="29">
        <f t="shared" si="10"/>
        <v>2556.4677883778431</v>
      </c>
      <c r="D88" s="29">
        <f t="shared" si="11"/>
        <v>2714.5998165249271</v>
      </c>
      <c r="E88" s="29">
        <f t="shared" si="12"/>
        <v>2556.4677883778431</v>
      </c>
      <c r="F88" s="29">
        <f t="shared" si="13"/>
        <v>2714.5998165249271</v>
      </c>
    </row>
    <row r="89" spans="1:13" x14ac:dyDescent="0.25">
      <c r="A89" s="1" t="s">
        <v>81</v>
      </c>
      <c r="B89" s="2">
        <v>4935200</v>
      </c>
      <c r="C89" s="29">
        <f t="shared" si="10"/>
        <v>2663.1936222274835</v>
      </c>
      <c r="D89" s="29">
        <f t="shared" si="11"/>
        <v>2827.9272483446484</v>
      </c>
      <c r="E89" s="29">
        <f t="shared" si="12"/>
        <v>2663.1936222274835</v>
      </c>
      <c r="F89" s="29">
        <f t="shared" si="13"/>
        <v>2827.9272483446484</v>
      </c>
    </row>
    <row r="90" spans="1:13" x14ac:dyDescent="0.25">
      <c r="A90" s="1" t="s">
        <v>82</v>
      </c>
      <c r="B90" s="2">
        <v>5110600</v>
      </c>
      <c r="C90" s="29">
        <f t="shared" si="10"/>
        <v>2773.7125569154341</v>
      </c>
      <c r="D90" s="29">
        <f t="shared" si="11"/>
        <v>2945.2824057968019</v>
      </c>
      <c r="E90" s="29">
        <f t="shared" si="12"/>
        <v>2773.7125569154341</v>
      </c>
      <c r="F90" s="29">
        <f t="shared" si="13"/>
        <v>2945.2824057968019</v>
      </c>
    </row>
    <row r="91" spans="1:13" x14ac:dyDescent="0.25">
      <c r="A91" s="1" t="s">
        <v>83</v>
      </c>
      <c r="B91" s="2">
        <v>5289000</v>
      </c>
      <c r="C91" s="29">
        <f t="shared" si="10"/>
        <v>2888.089468738815</v>
      </c>
      <c r="D91" s="29">
        <f t="shared" si="11"/>
        <v>3066.7341781453401</v>
      </c>
      <c r="E91" s="29">
        <f t="shared" si="12"/>
        <v>2888.089468738815</v>
      </c>
      <c r="F91" s="29">
        <f t="shared" si="13"/>
        <v>3066.7341781453401</v>
      </c>
    </row>
    <row r="92" spans="1:13" x14ac:dyDescent="0.25">
      <c r="A92" s="1" t="s">
        <v>84</v>
      </c>
      <c r="B92" s="2">
        <v>5470400</v>
      </c>
      <c r="C92" s="29">
        <f t="shared" si="10"/>
        <v>3006.3892339947465</v>
      </c>
      <c r="D92" s="29">
        <f t="shared" si="11"/>
        <v>3192.351454654216</v>
      </c>
      <c r="E92" s="29">
        <f t="shared" si="12"/>
        <v>3006.3892339947465</v>
      </c>
      <c r="F92" s="29">
        <f t="shared" si="13"/>
        <v>3192.351454654216</v>
      </c>
    </row>
    <row r="93" spans="1:13" x14ac:dyDescent="0.25">
      <c r="A93" s="1" t="s">
        <v>85</v>
      </c>
      <c r="B93" s="2">
        <v>5654800</v>
      </c>
      <c r="C93" s="29">
        <f t="shared" si="10"/>
        <v>3128.6767289803493</v>
      </c>
      <c r="D93" s="29">
        <f t="shared" si="11"/>
        <v>3322.2031245873818</v>
      </c>
      <c r="E93" s="29">
        <f t="shared" si="12"/>
        <v>3128.6767289803493</v>
      </c>
      <c r="F93" s="29">
        <f t="shared" si="13"/>
        <v>3322.2031245873818</v>
      </c>
    </row>
    <row r="94" spans="1:13" x14ac:dyDescent="0.25">
      <c r="A94" s="1" t="s">
        <v>86</v>
      </c>
      <c r="B94" s="2">
        <v>5842200</v>
      </c>
      <c r="C94" s="29">
        <f t="shared" si="10"/>
        <v>3255.0168299927441</v>
      </c>
      <c r="D94" s="29">
        <f t="shared" si="11"/>
        <v>3456.3580772087907</v>
      </c>
      <c r="E94" s="29">
        <f t="shared" si="12"/>
        <v>3255.0168299927441</v>
      </c>
      <c r="F94" s="29">
        <f t="shared" si="13"/>
        <v>3456.3580772087907</v>
      </c>
    </row>
    <row r="95" spans="1:13" x14ac:dyDescent="0.25">
      <c r="A95" s="1" t="s">
        <v>87</v>
      </c>
      <c r="B95" s="2">
        <v>6032600</v>
      </c>
      <c r="C95" s="29">
        <f t="shared" si="10"/>
        <v>3385.474413329051</v>
      </c>
      <c r="D95" s="29">
        <f t="shared" si="11"/>
        <v>3594.8852017823947</v>
      </c>
      <c r="E95" s="29">
        <f t="shared" si="12"/>
        <v>3385.474413329051</v>
      </c>
      <c r="F95" s="29">
        <f t="shared" si="13"/>
        <v>3594.8852017823947</v>
      </c>
    </row>
    <row r="96" spans="1:13" x14ac:dyDescent="0.25">
      <c r="A96" s="1" t="s">
        <v>88</v>
      </c>
      <c r="B96" s="2">
        <v>6226000</v>
      </c>
      <c r="C96" s="29">
        <f t="shared" si="10"/>
        <v>3520.1143552863905</v>
      </c>
      <c r="D96" s="29">
        <f t="shared" si="11"/>
        <v>3737.8533875721469</v>
      </c>
      <c r="E96" s="29">
        <f t="shared" si="12"/>
        <v>3520.1143552863905</v>
      </c>
      <c r="F96" s="29">
        <f t="shared" si="13"/>
        <v>3737.8533875721469</v>
      </c>
    </row>
    <row r="97" spans="1:6" x14ac:dyDescent="0.25">
      <c r="A97" s="3" t="s">
        <v>89</v>
      </c>
      <c r="B97" s="4">
        <v>12844800</v>
      </c>
      <c r="C97" s="29"/>
      <c r="D97" s="30"/>
      <c r="E97" s="30"/>
      <c r="F97" s="30"/>
    </row>
    <row r="98" spans="1:6" x14ac:dyDescent="0.25">
      <c r="A98" s="1" t="s">
        <v>90</v>
      </c>
      <c r="B98" s="2">
        <v>6644400</v>
      </c>
      <c r="C98" s="29"/>
      <c r="D98" s="30"/>
      <c r="E98" s="30"/>
      <c r="F98" s="30"/>
    </row>
    <row r="99" spans="1:6" x14ac:dyDescent="0.25">
      <c r="A99" s="1" t="s">
        <v>91</v>
      </c>
      <c r="B99" s="2">
        <v>6847100</v>
      </c>
      <c r="C99" s="29"/>
      <c r="D99" s="30"/>
      <c r="E99" s="30"/>
      <c r="F99" s="30"/>
    </row>
    <row r="100" spans="1:6" x14ac:dyDescent="0.25">
      <c r="A100" s="1" t="s">
        <v>92</v>
      </c>
      <c r="B100" s="2">
        <v>7076000</v>
      </c>
      <c r="C100" s="29"/>
      <c r="D100" s="30"/>
      <c r="E100" s="30"/>
      <c r="F100" s="30"/>
    </row>
    <row r="101" spans="1:6" x14ac:dyDescent="0.25">
      <c r="A101" s="1" t="s">
        <v>93</v>
      </c>
      <c r="B101" s="2">
        <v>7285000</v>
      </c>
      <c r="C101" s="29"/>
      <c r="D101" s="30"/>
      <c r="E101" s="30"/>
      <c r="F101" s="30"/>
    </row>
    <row r="102" spans="1:6" x14ac:dyDescent="0.25">
      <c r="A102" s="1" t="s">
        <v>94</v>
      </c>
      <c r="B102" s="2">
        <v>7520800</v>
      </c>
      <c r="C102" s="29"/>
      <c r="D102" s="30"/>
      <c r="E102" s="30"/>
      <c r="F102" s="30"/>
    </row>
    <row r="103" spans="1:6" x14ac:dyDescent="0.25">
      <c r="A103" s="1" t="s">
        <v>95</v>
      </c>
      <c r="B103" s="2">
        <v>7736100</v>
      </c>
      <c r="C103" s="29"/>
      <c r="D103" s="30"/>
      <c r="E103" s="30"/>
      <c r="F103" s="30"/>
    </row>
    <row r="104" spans="1:6" x14ac:dyDescent="0.25">
      <c r="A104" s="1" t="s">
        <v>96</v>
      </c>
      <c r="B104" s="2">
        <v>7978800</v>
      </c>
      <c r="C104" s="29"/>
      <c r="D104" s="30"/>
      <c r="E104" s="30"/>
      <c r="F104" s="30"/>
    </row>
    <row r="105" spans="1:6" x14ac:dyDescent="0.25">
      <c r="A105" s="1" t="s">
        <v>97</v>
      </c>
      <c r="B105" s="2">
        <v>8200400</v>
      </c>
      <c r="C105" s="29"/>
      <c r="D105" s="30"/>
      <c r="E105" s="30"/>
      <c r="F105" s="30"/>
    </row>
    <row r="106" spans="1:6" x14ac:dyDescent="0.25">
      <c r="A106" s="1" t="s">
        <v>98</v>
      </c>
      <c r="B106" s="2">
        <v>8450000</v>
      </c>
      <c r="C106" s="30"/>
      <c r="D106" s="30"/>
      <c r="E106" s="30"/>
      <c r="F106" s="30"/>
    </row>
    <row r="107" spans="1:6" x14ac:dyDescent="0.25">
      <c r="A107" s="3" t="s">
        <v>99</v>
      </c>
      <c r="B107" s="4">
        <v>17355800</v>
      </c>
      <c r="C107" s="30"/>
      <c r="D107" s="30"/>
      <c r="E107" s="30"/>
      <c r="F107" s="30"/>
    </row>
    <row r="108" spans="1:6" x14ac:dyDescent="0.25">
      <c r="A108" s="1" t="s">
        <v>100</v>
      </c>
      <c r="B108" s="2">
        <v>260715800</v>
      </c>
    </row>
  </sheetData>
  <mergeCells count="1">
    <mergeCell ref="H9:L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Feuil1</vt:lpstr>
      <vt:lpstr>base</vt:lpstr>
      <vt:lpstr>defbon</vt:lpstr>
      <vt:lpstr>kill</vt:lpstr>
      <vt:lpstr>magicbon</vt:lpstr>
      <vt:lpstr>meleebon</vt:lpstr>
      <vt:lpstr>regbon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gregoire jumeau</dc:creator>
  <cp:lastModifiedBy>Daeronryuujin</cp:lastModifiedBy>
  <dcterms:created xsi:type="dcterms:W3CDTF">2015-01-15T04:21:26Z</dcterms:created>
  <dcterms:modified xsi:type="dcterms:W3CDTF">2015-07-01T00:57:55Z</dcterms:modified>
</cp:coreProperties>
</file>